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14880" windowHeight="9150" tabRatio="928"/>
  </bookViews>
  <sheets>
    <sheet name="LEGGIMI" sheetId="12" r:id="rId1"/>
    <sheet name="Unità di Misura" sheetId="11" r:id="rId2"/>
  </sheets>
  <calcPr calcId="124519"/>
</workbook>
</file>

<file path=xl/calcChain.xml><?xml version="1.0" encoding="utf-8"?>
<calcChain xmlns="http://schemas.openxmlformats.org/spreadsheetml/2006/main">
  <c r="L34" i="11"/>
  <c r="L29"/>
  <c r="L24"/>
  <c r="L19"/>
  <c r="L14"/>
  <c r="L9"/>
  <c r="O7"/>
  <c r="O6" s="1"/>
  <c r="N7"/>
  <c r="N6" s="1"/>
  <c r="M7"/>
  <c r="M6" s="1"/>
  <c r="O5"/>
  <c r="O4" s="1"/>
  <c r="N5"/>
  <c r="N4" s="1"/>
  <c r="M5"/>
  <c r="M4" s="1"/>
  <c r="L4"/>
  <c r="B34"/>
  <c r="B29"/>
  <c r="B24"/>
  <c r="B19"/>
  <c r="B14"/>
  <c r="B9"/>
  <c r="B4"/>
  <c r="G29"/>
  <c r="G24"/>
  <c r="G14"/>
  <c r="G9"/>
  <c r="G4"/>
  <c r="I7"/>
  <c r="I6"/>
  <c r="H7"/>
  <c r="H6"/>
  <c r="J5"/>
  <c r="J4"/>
  <c r="I5"/>
  <c r="I4"/>
  <c r="H5"/>
  <c r="H4"/>
  <c r="E37"/>
  <c r="E36"/>
  <c r="D37"/>
  <c r="D36"/>
  <c r="C37"/>
  <c r="C36"/>
  <c r="E35"/>
  <c r="E34"/>
  <c r="D35"/>
  <c r="D34"/>
  <c r="C35"/>
  <c r="C34"/>
  <c r="E22"/>
  <c r="E21"/>
  <c r="D22"/>
  <c r="D21"/>
  <c r="C22"/>
  <c r="C21"/>
  <c r="E20"/>
  <c r="E19"/>
  <c r="D20"/>
  <c r="D19"/>
  <c r="C20"/>
  <c r="C19"/>
  <c r="E7"/>
  <c r="E6" s="1"/>
  <c r="D7"/>
  <c r="D6" s="1"/>
  <c r="C7"/>
  <c r="C6" s="1"/>
  <c r="E5"/>
  <c r="E4" s="1"/>
  <c r="D5"/>
  <c r="D4" s="1"/>
  <c r="C5"/>
  <c r="C4" s="1"/>
  <c r="G19"/>
  <c r="I32"/>
  <c r="I31" s="1"/>
  <c r="I27"/>
  <c r="I26" s="1"/>
  <c r="I22"/>
  <c r="I21" s="1"/>
  <c r="I17"/>
  <c r="I16" s="1"/>
  <c r="I12"/>
  <c r="I11" s="1"/>
  <c r="D27"/>
  <c r="D26" s="1"/>
  <c r="D17"/>
  <c r="D16" s="1"/>
  <c r="D12"/>
  <c r="D11" s="1"/>
  <c r="O37"/>
  <c r="O36" s="1"/>
  <c r="N22"/>
  <c r="N21" s="1"/>
  <c r="N17"/>
  <c r="N16" s="1"/>
  <c r="N12"/>
  <c r="N11" s="1"/>
  <c r="N27"/>
  <c r="N26" s="1"/>
  <c r="H22"/>
  <c r="H21" s="1"/>
  <c r="H17"/>
  <c r="H16" s="1"/>
  <c r="H12"/>
  <c r="H11" s="1"/>
  <c r="J30"/>
  <c r="J29" s="1"/>
  <c r="J25"/>
  <c r="J24" s="1"/>
  <c r="J20"/>
  <c r="J19" s="1"/>
  <c r="J15"/>
  <c r="J14" s="1"/>
  <c r="I30"/>
  <c r="I29" s="1"/>
  <c r="I25"/>
  <c r="I24" s="1"/>
  <c r="I20"/>
  <c r="I19" s="1"/>
  <c r="I15"/>
  <c r="I14" s="1"/>
  <c r="H30"/>
  <c r="H29" s="1"/>
  <c r="H25"/>
  <c r="H24" s="1"/>
  <c r="H20"/>
  <c r="H19" s="1"/>
  <c r="I10"/>
  <c r="I9" s="1"/>
  <c r="H32"/>
  <c r="H31" s="1"/>
  <c r="H27"/>
  <c r="H26" s="1"/>
  <c r="H15"/>
  <c r="H14" s="1"/>
  <c r="H10"/>
  <c r="H9" s="1"/>
  <c r="J10"/>
  <c r="J9" s="1"/>
  <c r="E32"/>
  <c r="E31" s="1"/>
  <c r="E27"/>
  <c r="E26" s="1"/>
  <c r="E17"/>
  <c r="E16" s="1"/>
  <c r="E12"/>
  <c r="E11" s="1"/>
  <c r="C32"/>
  <c r="C31" s="1"/>
  <c r="C27"/>
  <c r="C26" s="1"/>
  <c r="C15"/>
  <c r="C14" s="1"/>
  <c r="C10"/>
  <c r="C9" s="1"/>
  <c r="E30"/>
  <c r="E29" s="1"/>
  <c r="E25"/>
  <c r="E24" s="1"/>
  <c r="E15"/>
  <c r="E14" s="1"/>
  <c r="E10"/>
  <c r="E9" s="1"/>
  <c r="D32"/>
  <c r="D31" s="1"/>
  <c r="C17"/>
  <c r="C16" s="1"/>
  <c r="C12"/>
  <c r="C11" s="1"/>
  <c r="D30"/>
  <c r="D29" s="1"/>
  <c r="D25"/>
  <c r="D24" s="1"/>
  <c r="D15"/>
  <c r="D14" s="1"/>
  <c r="C30"/>
  <c r="C29" s="1"/>
  <c r="C25"/>
  <c r="C24" s="1"/>
  <c r="D10"/>
  <c r="D9" s="1"/>
  <c r="M20"/>
  <c r="M19" s="1"/>
  <c r="N20"/>
  <c r="N19" s="1"/>
  <c r="O20"/>
  <c r="O19" s="1"/>
  <c r="M22"/>
  <c r="M21" s="1"/>
  <c r="O22"/>
  <c r="O21" s="1"/>
  <c r="M15"/>
  <c r="M14" s="1"/>
  <c r="N15"/>
  <c r="N14" s="1"/>
  <c r="O15"/>
  <c r="O14" s="1"/>
  <c r="M17"/>
  <c r="M16" s="1"/>
  <c r="O17"/>
  <c r="O16" s="1"/>
  <c r="M10"/>
  <c r="M9" s="1"/>
  <c r="N10"/>
  <c r="N9" s="1"/>
  <c r="O10"/>
  <c r="O9" s="1"/>
  <c r="M12"/>
  <c r="M11" s="1"/>
  <c r="O12"/>
  <c r="O11" s="1"/>
  <c r="M25"/>
  <c r="M24" s="1"/>
  <c r="N25"/>
  <c r="N24" s="1"/>
  <c r="O25"/>
  <c r="O24" s="1"/>
  <c r="M27"/>
  <c r="M26" s="1"/>
  <c r="O27"/>
  <c r="O26" s="1"/>
  <c r="M30"/>
  <c r="M29" s="1"/>
  <c r="N30"/>
  <c r="N29" s="1"/>
  <c r="O30"/>
  <c r="O29" s="1"/>
  <c r="M32"/>
  <c r="M31" s="1"/>
  <c r="N32"/>
  <c r="N31" s="1"/>
  <c r="O32"/>
  <c r="O31" s="1"/>
  <c r="M35"/>
  <c r="M34" s="1"/>
  <c r="N35"/>
  <c r="N34" s="1"/>
  <c r="O35"/>
  <c r="O34" s="1"/>
  <c r="M37"/>
  <c r="M36" s="1"/>
  <c r="N37"/>
  <c r="N36" s="1"/>
</calcChain>
</file>

<file path=xl/sharedStrings.xml><?xml version="1.0" encoding="utf-8"?>
<sst xmlns="http://schemas.openxmlformats.org/spreadsheetml/2006/main" count="13" uniqueCount="13">
  <si>
    <t>Le celle evidenziate in grigio, che sono utilizzate per i dati, sono libere per l'inserimento e/o la modifica degli stessi.</t>
  </si>
  <si>
    <t>Inserendo un numero nelle celle evidenziate di grigio, è possibile verificare il risultato nelle</t>
  </si>
  <si>
    <t>Questo semplice programmino, serve soprattutto per gli studenti.</t>
  </si>
  <si>
    <r>
      <t>Un cordiale saluto e Buon Lavoro -</t>
    </r>
    <r>
      <rPr>
        <b/>
        <i/>
        <sz val="16"/>
        <color indexed="53"/>
        <rFont val="Times New Roman"/>
        <family val="1"/>
      </rPr>
      <t xml:space="preserve"> </t>
    </r>
    <r>
      <rPr>
        <b/>
        <i/>
        <u/>
        <sz val="16"/>
        <color indexed="53"/>
        <rFont val="Times New Roman"/>
        <family val="1"/>
      </rPr>
      <t>Program By Maurizio Vignazzi.</t>
    </r>
  </si>
  <si>
    <t>Sblocca Riquadri, quindi utilizzare le barre, verticale e orizzontale per spostarsi su e giù per visualizzare</t>
  </si>
  <si>
    <t>l'intero foglio di lavoro, oppure selezionare con lo zoom il valore appropriato.</t>
  </si>
  <si>
    <t>TABELLA DI TRASFORMAZIONE DELLE UNITÀ DI MISURA</t>
  </si>
  <si>
    <r>
      <t>varie unità di misura, inferiori e SUPERIORI (</t>
    </r>
    <r>
      <rPr>
        <b/>
        <sz val="20"/>
        <color indexed="16"/>
        <rFont val="Times New Roman"/>
        <family val="1"/>
      </rPr>
      <t xml:space="preserve">es. 1 </t>
    </r>
    <r>
      <rPr>
        <b/>
        <i/>
        <sz val="20"/>
        <color indexed="16"/>
        <rFont val="Times New Roman"/>
        <family val="1"/>
      </rPr>
      <t>GRAMMO</t>
    </r>
    <r>
      <rPr>
        <b/>
        <sz val="20"/>
        <color indexed="16"/>
        <rFont val="Times New Roman"/>
        <family val="1"/>
      </rPr>
      <t>=10 decigrammi e 0,1 DECAGRAMMI</t>
    </r>
    <r>
      <rPr>
        <b/>
        <sz val="20"/>
        <rFont val="Times New Roman"/>
        <family val="1"/>
      </rPr>
      <t>)</t>
    </r>
  </si>
  <si>
    <r>
      <t>N.B.</t>
    </r>
    <r>
      <rPr>
        <b/>
        <sz val="20"/>
        <rFont val="Times New Roman"/>
        <family val="1"/>
      </rPr>
      <t xml:space="preserve"> Il foglio di lavoro è protetto da scrittura, per evitare cancellazioni accidentali e/o errori di battitura.</t>
    </r>
  </si>
  <si>
    <r>
      <t xml:space="preserve">Se la visualizzazione del foglio non dovesse essere completa, posizionarsi su </t>
    </r>
    <r>
      <rPr>
        <b/>
        <i/>
        <u/>
        <sz val="20"/>
        <color indexed="20"/>
        <rFont val="Constantia"/>
        <family val="1"/>
      </rPr>
      <t>Finestra</t>
    </r>
    <r>
      <rPr>
        <b/>
        <u/>
        <sz val="20"/>
        <color indexed="20"/>
        <rFont val="Constantia"/>
        <family val="1"/>
      </rPr>
      <t xml:space="preserve"> e selezionare</t>
    </r>
  </si>
  <si>
    <r>
      <t>E-mail</t>
    </r>
    <r>
      <rPr>
        <b/>
        <i/>
        <u/>
        <sz val="14"/>
        <color indexed="12"/>
        <rFont val="Times New Roman"/>
        <family val="1"/>
      </rPr>
      <t xml:space="preserve"> - maurivi53@libero.it</t>
    </r>
  </si>
  <si>
    <t>QUESTO FILE UTILIZZA IL PROGRAMMA DI EXCEL</t>
  </si>
  <si>
    <t>Sono sicuro, che gli studenti, sono molto più bravi di un semplice programma su PC.</t>
  </si>
</sst>
</file>

<file path=xl/styles.xml><?xml version="1.0" encoding="utf-8"?>
<styleSheet xmlns="http://schemas.openxmlformats.org/spreadsheetml/2006/main">
  <fonts count="53">
    <font>
      <sz val="12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sz val="16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10"/>
      <name val="Times New Roman"/>
      <family val="1"/>
    </font>
    <font>
      <b/>
      <sz val="12"/>
      <color indexed="53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</font>
    <font>
      <b/>
      <sz val="12"/>
      <color indexed="17"/>
      <name val="Times New Roman"/>
      <family val="1"/>
    </font>
    <font>
      <b/>
      <sz val="12"/>
      <color indexed="14"/>
      <name val="Times New Roman"/>
      <family val="1"/>
    </font>
    <font>
      <b/>
      <sz val="12"/>
      <color indexed="16"/>
      <name val="Times New Roman"/>
      <family val="1"/>
    </font>
    <font>
      <b/>
      <sz val="12"/>
      <color indexed="23"/>
      <name val="Times New Roman"/>
      <family val="1"/>
    </font>
    <font>
      <sz val="12"/>
      <name val="Times New Roman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Georgia"/>
      <family val="1"/>
    </font>
    <font>
      <b/>
      <sz val="10"/>
      <name val="Times New Roman"/>
      <family val="1"/>
    </font>
    <font>
      <b/>
      <sz val="16"/>
      <color indexed="53"/>
      <name val="Times New Roman"/>
      <family val="1"/>
    </font>
    <font>
      <b/>
      <i/>
      <sz val="16"/>
      <color indexed="10"/>
      <name val="Times New Roman"/>
      <family val="1"/>
    </font>
    <font>
      <b/>
      <sz val="16"/>
      <color indexed="17"/>
      <name val="Times New Roman"/>
      <family val="1"/>
    </font>
    <font>
      <b/>
      <sz val="16"/>
      <color indexed="12"/>
      <name val="Times New Roman"/>
      <family val="1"/>
    </font>
    <font>
      <b/>
      <u/>
      <sz val="22"/>
      <color indexed="13"/>
      <name val="Times New Roman"/>
      <family val="1"/>
    </font>
    <font>
      <sz val="22"/>
      <name val="Times New Roman"/>
      <family val="1"/>
    </font>
    <font>
      <sz val="8"/>
      <name val="Times New Roman"/>
    </font>
    <font>
      <b/>
      <i/>
      <u/>
      <sz val="14"/>
      <color indexed="12"/>
      <name val="Times New Roman"/>
      <family val="1"/>
    </font>
    <font>
      <b/>
      <u/>
      <sz val="14"/>
      <color indexed="8"/>
      <name val="Times New Roman"/>
      <family val="1"/>
    </font>
    <font>
      <b/>
      <sz val="16"/>
      <name val="Times New Roman"/>
      <family val="1"/>
    </font>
    <font>
      <b/>
      <i/>
      <sz val="16"/>
      <color indexed="53"/>
      <name val="Times New Roman"/>
      <family val="1"/>
    </font>
    <font>
      <b/>
      <i/>
      <u/>
      <sz val="16"/>
      <color indexed="53"/>
      <name val="Times New Roman"/>
      <family val="1"/>
    </font>
    <font>
      <b/>
      <sz val="20"/>
      <name val="Times New Roman"/>
      <family val="1"/>
    </font>
    <font>
      <b/>
      <sz val="20"/>
      <color indexed="16"/>
      <name val="Times New Roman"/>
      <family val="1"/>
    </font>
    <font>
      <b/>
      <i/>
      <sz val="20"/>
      <color indexed="16"/>
      <name val="Times New Roman"/>
      <family val="1"/>
    </font>
    <font>
      <b/>
      <i/>
      <sz val="20"/>
      <color indexed="17"/>
      <name val="Times New Roman"/>
      <family val="1"/>
    </font>
    <font>
      <b/>
      <u/>
      <sz val="20"/>
      <color indexed="20"/>
      <name val="Constantia"/>
      <family val="1"/>
    </font>
    <font>
      <b/>
      <i/>
      <u/>
      <sz val="20"/>
      <color indexed="20"/>
      <name val="Constantia"/>
      <family val="1"/>
    </font>
    <font>
      <b/>
      <sz val="22"/>
      <color indexed="14"/>
      <name val="Modern No. 20"/>
      <family val="1"/>
    </font>
    <font>
      <b/>
      <sz val="20"/>
      <color indexed="53"/>
      <name val="Perpetua Titling MT"/>
      <family val="1"/>
    </font>
    <font>
      <sz val="20"/>
      <color indexed="53"/>
      <name val="Perpetua Titling MT"/>
      <family val="1"/>
    </font>
    <font>
      <b/>
      <sz val="20"/>
      <color indexed="12"/>
      <name val="Perpetua Titling MT"/>
      <family val="1"/>
    </font>
    <font>
      <sz val="20"/>
      <name val="Perpetua Titling MT"/>
      <family val="1"/>
    </font>
    <font>
      <b/>
      <sz val="20"/>
      <color indexed="17"/>
      <name val="Perpetua Titling MT"/>
      <family val="1"/>
    </font>
    <font>
      <b/>
      <sz val="20"/>
      <color indexed="10"/>
      <name val="Perpetua Titling MT"/>
      <family val="1"/>
    </font>
    <font>
      <b/>
      <sz val="20"/>
      <color indexed="14"/>
      <name val="Perpetua Titling MT"/>
      <family val="1"/>
    </font>
    <font>
      <sz val="20"/>
      <color indexed="14"/>
      <name val="Perpetua Titling MT"/>
      <family val="1"/>
    </font>
    <font>
      <b/>
      <sz val="20"/>
      <color indexed="16"/>
      <name val="Perpetua Titling MT"/>
      <family val="1"/>
    </font>
    <font>
      <sz val="20"/>
      <color indexed="16"/>
      <name val="Perpetua Titling MT"/>
      <family val="1"/>
    </font>
    <font>
      <b/>
      <sz val="20"/>
      <color indexed="63"/>
      <name val="Perpetua Titling MT"/>
      <family val="1"/>
    </font>
    <font>
      <sz val="20"/>
      <color indexed="63"/>
      <name val="Perpetua Titling MT"/>
      <family val="1"/>
    </font>
  </fonts>
  <fills count="7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0" fontId="34" fillId="6" borderId="0" xfId="0" applyFont="1" applyFill="1" applyAlignment="1" applyProtection="1">
      <alignment horizontal="center" vertical="center"/>
    </xf>
    <xf numFmtId="0" fontId="37" fillId="6" borderId="0" xfId="0" applyFont="1" applyFill="1" applyAlignment="1" applyProtection="1">
      <alignment horizontal="center" vertical="center"/>
    </xf>
    <xf numFmtId="0" fontId="38" fillId="6" borderId="0" xfId="0" applyFont="1" applyFill="1" applyAlignment="1" applyProtection="1">
      <alignment horizontal="center" vertical="center"/>
    </xf>
    <xf numFmtId="0" fontId="30" fillId="4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0" fillId="4" borderId="0" xfId="0" applyFont="1" applyFill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6" fillId="5" borderId="27" xfId="0" applyFont="1" applyFill="1" applyBorder="1" applyAlignment="1" applyProtection="1">
      <alignment horizontal="center" vertical="center"/>
      <protection locked="0"/>
    </xf>
    <xf numFmtId="0" fontId="27" fillId="5" borderId="28" xfId="0" applyFont="1" applyFill="1" applyBorder="1" applyAlignment="1" applyProtection="1">
      <alignment horizontal="center" vertical="center"/>
      <protection locked="0"/>
    </xf>
    <xf numFmtId="0" fontId="27" fillId="5" borderId="29" xfId="0" applyFont="1" applyFill="1" applyBorder="1" applyAlignment="1" applyProtection="1">
      <alignment horizontal="center" vertical="center"/>
      <protection locked="0"/>
    </xf>
    <xf numFmtId="0" fontId="41" fillId="3" borderId="25" xfId="0" applyNumberFormat="1" applyFont="1" applyFill="1" applyBorder="1" applyAlignment="1" applyProtection="1">
      <alignment horizontal="center" vertical="center"/>
      <protection locked="0"/>
    </xf>
    <xf numFmtId="0" fontId="42" fillId="3" borderId="26" xfId="0" applyNumberFormat="1" applyFont="1" applyFill="1" applyBorder="1" applyAlignment="1" applyProtection="1">
      <alignment horizontal="center" vertical="center"/>
      <protection locked="0"/>
    </xf>
    <xf numFmtId="0" fontId="43" fillId="3" borderId="25" xfId="0" applyNumberFormat="1" applyFont="1" applyFill="1" applyBorder="1" applyAlignment="1" applyProtection="1">
      <alignment horizontal="center" vertical="center"/>
      <protection locked="0"/>
    </xf>
    <xf numFmtId="0" fontId="44" fillId="3" borderId="26" xfId="0" applyNumberFormat="1" applyFont="1" applyFill="1" applyBorder="1" applyAlignment="1" applyProtection="1">
      <alignment horizontal="center" vertical="center"/>
      <protection locked="0"/>
    </xf>
    <xf numFmtId="0" fontId="45" fillId="3" borderId="25" xfId="0" applyNumberFormat="1" applyFont="1" applyFill="1" applyBorder="1" applyAlignment="1" applyProtection="1">
      <alignment horizontal="center" vertical="center"/>
      <protection locked="0"/>
    </xf>
    <xf numFmtId="0" fontId="46" fillId="3" borderId="25" xfId="0" applyNumberFormat="1" applyFont="1" applyFill="1" applyBorder="1" applyAlignment="1" applyProtection="1">
      <alignment horizontal="center" vertical="center"/>
      <protection locked="0"/>
    </xf>
    <xf numFmtId="0" fontId="47" fillId="3" borderId="25" xfId="0" applyNumberFormat="1" applyFont="1" applyFill="1" applyBorder="1" applyAlignment="1" applyProtection="1">
      <alignment horizontal="center" vertical="center"/>
      <protection locked="0"/>
    </xf>
    <xf numFmtId="0" fontId="48" fillId="3" borderId="26" xfId="0" applyNumberFormat="1" applyFont="1" applyFill="1" applyBorder="1" applyAlignment="1" applyProtection="1">
      <alignment horizontal="center" vertical="center"/>
      <protection locked="0"/>
    </xf>
    <xf numFmtId="0" fontId="49" fillId="3" borderId="25" xfId="0" applyNumberFormat="1" applyFont="1" applyFill="1" applyBorder="1" applyAlignment="1" applyProtection="1">
      <alignment horizontal="center" vertical="center"/>
      <protection locked="0"/>
    </xf>
    <xf numFmtId="0" fontId="50" fillId="3" borderId="26" xfId="0" applyNumberFormat="1" applyFont="1" applyFill="1" applyBorder="1" applyAlignment="1" applyProtection="1">
      <alignment horizontal="center" vertical="center"/>
      <protection locked="0"/>
    </xf>
    <xf numFmtId="0" fontId="51" fillId="3" borderId="25" xfId="0" applyNumberFormat="1" applyFont="1" applyFill="1" applyBorder="1" applyAlignment="1" applyProtection="1">
      <alignment horizontal="center" vertical="center"/>
      <protection locked="0"/>
    </xf>
    <xf numFmtId="0" fontId="52" fillId="3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16"/>
  <sheetViews>
    <sheetView tabSelected="1" zoomScale="75" zoomScaleNormal="75" workbookViewId="0">
      <pane xSplit="1" ySplit="16" topLeftCell="B17" activePane="bottomRight" state="frozen"/>
      <selection pane="topRight" activeCell="B1" sqref="B1"/>
      <selection pane="bottomLeft" activeCell="A19" sqref="A19"/>
      <selection pane="bottomRight" sqref="A1:A3"/>
    </sheetView>
  </sheetViews>
  <sheetFormatPr defaultRowHeight="15.75"/>
  <cols>
    <col min="1" max="1" width="200.625" customWidth="1"/>
  </cols>
  <sheetData>
    <row r="1" spans="1:1" ht="30" customHeight="1">
      <c r="A1" s="61" t="s">
        <v>11</v>
      </c>
    </row>
    <row r="2" spans="1:1" ht="30" customHeight="1">
      <c r="A2" s="62"/>
    </row>
    <row r="3" spans="1:1" ht="30" customHeight="1">
      <c r="A3" s="62"/>
    </row>
    <row r="4" spans="1:1" ht="50.1" customHeight="1">
      <c r="A4" s="56" t="s">
        <v>2</v>
      </c>
    </row>
    <row r="5" spans="1:1" ht="50.1" customHeight="1">
      <c r="A5" s="56" t="s">
        <v>1</v>
      </c>
    </row>
    <row r="6" spans="1:1" ht="50.1" customHeight="1">
      <c r="A6" s="56" t="s">
        <v>7</v>
      </c>
    </row>
    <row r="7" spans="1:1" ht="50.1" customHeight="1">
      <c r="A7" s="56" t="s">
        <v>12</v>
      </c>
    </row>
    <row r="8" spans="1:1" ht="50.1" customHeight="1">
      <c r="A8" s="57" t="s">
        <v>8</v>
      </c>
    </row>
    <row r="9" spans="1:1" ht="50.1" customHeight="1">
      <c r="A9" s="56" t="s">
        <v>0</v>
      </c>
    </row>
    <row r="10" spans="1:1" ht="50.1" customHeight="1">
      <c r="A10" s="58" t="s">
        <v>9</v>
      </c>
    </row>
    <row r="11" spans="1:1" ht="50.1" customHeight="1">
      <c r="A11" s="58" t="s">
        <v>4</v>
      </c>
    </row>
    <row r="12" spans="1:1" ht="50.1" customHeight="1">
      <c r="A12" s="58" t="s">
        <v>5</v>
      </c>
    </row>
    <row r="13" spans="1:1" ht="39.950000000000003" customHeight="1">
      <c r="A13" s="55" t="s">
        <v>3</v>
      </c>
    </row>
    <row r="14" spans="1:1" ht="12" customHeight="1">
      <c r="A14" s="59" t="s">
        <v>10</v>
      </c>
    </row>
    <row r="15" spans="1:1" ht="12" customHeight="1">
      <c r="A15" s="60"/>
    </row>
    <row r="16" spans="1:1" ht="12" customHeight="1">
      <c r="A16" s="60"/>
    </row>
  </sheetData>
  <sheetProtection sheet="1" objects="1" scenarios="1" selectLockedCells="1"/>
  <mergeCells count="2">
    <mergeCell ref="A14:A16"/>
    <mergeCell ref="A1:A3"/>
  </mergeCells>
  <phoneticPr fontId="28" type="noConversion"/>
  <pageMargins left="0" right="0" top="0.59055118110236227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P39"/>
  <sheetViews>
    <sheetView showGridLines="0" showRowColHeaders="0" zoomScale="60" zoomScaleNormal="60" workbookViewId="0">
      <pane xSplit="16" ySplit="39" topLeftCell="Q40" activePane="bottomRight" state="frozen"/>
      <selection pane="topRight" activeCell="Q1" sqref="Q1"/>
      <selection pane="bottomLeft" activeCell="A40" sqref="A40"/>
      <selection pane="bottomRight" activeCell="D2" sqref="D2:M2"/>
    </sheetView>
  </sheetViews>
  <sheetFormatPr defaultRowHeight="15.75"/>
  <cols>
    <col min="1" max="1" width="2.125" style="1" customWidth="1"/>
    <col min="2" max="5" width="20.625" style="1" customWidth="1"/>
    <col min="6" max="6" width="5.625" style="1" customWidth="1"/>
    <col min="7" max="10" width="20.625" style="1" customWidth="1"/>
    <col min="11" max="11" width="5.625" style="1" customWidth="1"/>
    <col min="12" max="15" width="20.625" style="1" customWidth="1"/>
    <col min="16" max="16" width="2.125" style="1" customWidth="1"/>
    <col min="17" max="16384" width="9" style="1"/>
  </cols>
  <sheetData>
    <row r="1" spans="1:16" ht="16.5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35.1" customHeight="1" thickTop="1" thickBot="1">
      <c r="A2" s="37"/>
      <c r="B2" s="37"/>
      <c r="C2" s="37"/>
      <c r="D2" s="73" t="s">
        <v>6</v>
      </c>
      <c r="E2" s="74"/>
      <c r="F2" s="74"/>
      <c r="G2" s="74"/>
      <c r="H2" s="74"/>
      <c r="I2" s="74"/>
      <c r="J2" s="74"/>
      <c r="K2" s="74"/>
      <c r="L2" s="74"/>
      <c r="M2" s="75"/>
      <c r="N2" s="37"/>
      <c r="O2" s="37"/>
      <c r="P2" s="37"/>
    </row>
    <row r="3" spans="1:16" ht="17.25" thickTop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3.1" customHeight="1">
      <c r="A4" s="35"/>
      <c r="B4" s="68" t="str">
        <f>IF(B6=1,"milligrammo","milligrammi")</f>
        <v>milligrammo</v>
      </c>
      <c r="C4" s="22" t="str">
        <f>IF(C5=1,"GRAMMO","GRAMMI")</f>
        <v>GRAMMI</v>
      </c>
      <c r="D4" s="23" t="str">
        <f>IF(D5=1,"decigrammo","decigrammi")</f>
        <v>decigrammi</v>
      </c>
      <c r="E4" s="24" t="str">
        <f>IF(E5=1,"centigrammo","centigrammi")</f>
        <v>centigrammi</v>
      </c>
      <c r="F4" s="37"/>
      <c r="G4" s="68" t="str">
        <f>IF(G6=1,"millilitro","millilitri")</f>
        <v>millilitro</v>
      </c>
      <c r="H4" s="22" t="str">
        <f>IF(H5=1,"LITRO","LITRI")</f>
        <v>LITRI</v>
      </c>
      <c r="I4" s="23" t="str">
        <f>IF(I5=1,"decilitro","decilitri")</f>
        <v>decilitri</v>
      </c>
      <c r="J4" s="24" t="str">
        <f>IF(J5=1,"centilitro","centilitri")</f>
        <v>centilitri</v>
      </c>
      <c r="K4" s="37"/>
      <c r="L4" s="68" t="str">
        <f>IF(L6=1,"millimetro","millimetri")</f>
        <v>millimetro</v>
      </c>
      <c r="M4" s="22" t="str">
        <f>IF(M5=1,"METRO","METRI")</f>
        <v>METRI</v>
      </c>
      <c r="N4" s="23" t="str">
        <f>IF(N5=1,"decimetro","decimetri")</f>
        <v>decimetri</v>
      </c>
      <c r="O4" s="24" t="str">
        <f>IF(O5=1,"centimetro","centimetri")</f>
        <v>centimetri</v>
      </c>
      <c r="P4" s="37"/>
    </row>
    <row r="5" spans="1:16" ht="23.1" customHeight="1">
      <c r="A5" s="35"/>
      <c r="B5" s="69"/>
      <c r="C5" s="2">
        <f>B6/1000</f>
        <v>1E-3</v>
      </c>
      <c r="D5" s="12">
        <f>B6/100</f>
        <v>0.01</v>
      </c>
      <c r="E5" s="4">
        <f>B6/10</f>
        <v>0.1</v>
      </c>
      <c r="F5" s="37"/>
      <c r="G5" s="69"/>
      <c r="H5" s="2">
        <f>G6/1000</f>
        <v>1E-3</v>
      </c>
      <c r="I5" s="12">
        <f>G6/100</f>
        <v>0.01</v>
      </c>
      <c r="J5" s="4">
        <f>G6/10</f>
        <v>0.1</v>
      </c>
      <c r="K5" s="37"/>
      <c r="L5" s="69"/>
      <c r="M5" s="2">
        <f>L6/1000</f>
        <v>1E-3</v>
      </c>
      <c r="N5" s="12">
        <f>L6/100</f>
        <v>0.01</v>
      </c>
      <c r="O5" s="4">
        <f>L6/10</f>
        <v>0.1</v>
      </c>
      <c r="P5" s="37"/>
    </row>
    <row r="6" spans="1:16" ht="23.1" customHeight="1">
      <c r="A6" s="35"/>
      <c r="B6" s="76">
        <v>1</v>
      </c>
      <c r="C6" s="31" t="str">
        <f>IF(C7=1,"DECAGRAMMO","DECAGRAMMI")</f>
        <v>DECAGRAMMI</v>
      </c>
      <c r="D6" s="32" t="str">
        <f>IF(D7=1,"ETTOGRAMMO","ETTOGRAMMI")</f>
        <v>ETTOGRAMMI</v>
      </c>
      <c r="E6" s="33" t="str">
        <f>IF(E7=1,"KILOGRAMMO","KILOGRAMMI")</f>
        <v>KILOGRAMMI</v>
      </c>
      <c r="F6" s="37"/>
      <c r="G6" s="76">
        <v>1</v>
      </c>
      <c r="H6" s="31" t="str">
        <f>IF(H7=1,"DECALITRO","DECALITRI")</f>
        <v>DECALITRI</v>
      </c>
      <c r="I6" s="32" t="str">
        <f>IF(I7=1,"ETTOLITRO","ETTOLITRI")</f>
        <v>ETTOLITRI</v>
      </c>
      <c r="J6" s="21"/>
      <c r="K6" s="37"/>
      <c r="L6" s="76">
        <v>1</v>
      </c>
      <c r="M6" s="31" t="str">
        <f>IF(M7=1,"DECAMETRO","DECAMETRI")</f>
        <v>DECAMETRI</v>
      </c>
      <c r="N6" s="32" t="str">
        <f>IF(N7=1,"ETTOMETRO","ETTOMETRI")</f>
        <v>ETTOMETRI</v>
      </c>
      <c r="O6" s="33" t="str">
        <f>IF(O7=1,"KILOMETRO","KILOMETRI")</f>
        <v>KILOMETRI</v>
      </c>
      <c r="P6" s="37"/>
    </row>
    <row r="7" spans="1:16" ht="23.1" customHeight="1" thickBot="1">
      <c r="A7" s="36"/>
      <c r="B7" s="77"/>
      <c r="C7" s="5">
        <f>B6/10000</f>
        <v>1E-4</v>
      </c>
      <c r="D7" s="6">
        <f>B6/100000</f>
        <v>1.0000000000000001E-5</v>
      </c>
      <c r="E7" s="7">
        <f>B6/1000000</f>
        <v>9.9999999999999995E-7</v>
      </c>
      <c r="F7" s="37"/>
      <c r="G7" s="77"/>
      <c r="H7" s="5">
        <f>G6/10000</f>
        <v>1E-4</v>
      </c>
      <c r="I7" s="6">
        <f>G6/100000</f>
        <v>1.0000000000000001E-5</v>
      </c>
      <c r="J7" s="7"/>
      <c r="K7" s="37"/>
      <c r="L7" s="77"/>
      <c r="M7" s="5">
        <f>L6/10000</f>
        <v>1E-4</v>
      </c>
      <c r="N7" s="6">
        <f>L6/100000</f>
        <v>1.0000000000000001E-5</v>
      </c>
      <c r="O7" s="7">
        <f>L6/1000000</f>
        <v>9.9999999999999995E-7</v>
      </c>
      <c r="P7" s="37"/>
    </row>
    <row r="8" spans="1:16" ht="20.100000000000001" customHeight="1" thickBot="1">
      <c r="A8" s="35"/>
      <c r="B8" s="35"/>
      <c r="C8" s="38"/>
      <c r="D8" s="38"/>
      <c r="E8" s="38"/>
      <c r="F8" s="37"/>
      <c r="G8" s="35"/>
      <c r="H8" s="38"/>
      <c r="I8" s="38"/>
      <c r="J8" s="38"/>
      <c r="K8" s="37"/>
      <c r="L8" s="36"/>
      <c r="M8" s="38"/>
      <c r="N8" s="38"/>
      <c r="O8" s="38"/>
      <c r="P8" s="37"/>
    </row>
    <row r="9" spans="1:16" ht="23.1" customHeight="1">
      <c r="A9" s="35"/>
      <c r="B9" s="70" t="str">
        <f>IF(B11=1,"centigrammo","centigrammi")</f>
        <v>centigrammo</v>
      </c>
      <c r="C9" s="22" t="str">
        <f>IF(C10=1,"GRAMMO","GRAMMI")</f>
        <v>GRAMMI</v>
      </c>
      <c r="D9" s="23" t="str">
        <f>IF(D10=1,"decigrammo","decigrammi")</f>
        <v>decigrammi</v>
      </c>
      <c r="E9" s="24" t="str">
        <f>IF(E10=1,"milligrammo","milligrammi")</f>
        <v>milligrammi</v>
      </c>
      <c r="F9" s="37"/>
      <c r="G9" s="70" t="str">
        <f>IF(G11=1,"centilitro","centilitri")</f>
        <v>centilitro</v>
      </c>
      <c r="H9" s="22" t="str">
        <f>IF(H10=1,"LITRO","LITRI")</f>
        <v>LITRI</v>
      </c>
      <c r="I9" s="23" t="str">
        <f>IF(I10=1,"decilitro","decilitri")</f>
        <v>decilitri</v>
      </c>
      <c r="J9" s="24" t="str">
        <f>IF(J10=1,"millilitro","millilitri")</f>
        <v>millilitri</v>
      </c>
      <c r="K9" s="37"/>
      <c r="L9" s="70" t="str">
        <f>IF(L11=1,"centimetro","centimetri")</f>
        <v>centimetro</v>
      </c>
      <c r="M9" s="22" t="str">
        <f>IF(M10=1,"METRO","METRI")</f>
        <v>METRI</v>
      </c>
      <c r="N9" s="23" t="str">
        <f>IF(N10=1,"decimetro","decimetri")</f>
        <v>decimetri</v>
      </c>
      <c r="O9" s="24" t="str">
        <f>IF(O10=1,"millimetro","millimetri")</f>
        <v>millimetri</v>
      </c>
      <c r="P9" s="37"/>
    </row>
    <row r="10" spans="1:16" ht="23.1" customHeight="1">
      <c r="A10" s="35"/>
      <c r="B10" s="69"/>
      <c r="C10" s="2">
        <f>B11/100</f>
        <v>0.01</v>
      </c>
      <c r="D10" s="12">
        <f>B11/10</f>
        <v>0.1</v>
      </c>
      <c r="E10" s="8">
        <f>B11*10</f>
        <v>10</v>
      </c>
      <c r="F10" s="37"/>
      <c r="G10" s="69"/>
      <c r="H10" s="2">
        <f>G11/100</f>
        <v>0.01</v>
      </c>
      <c r="I10" s="12">
        <f>G11/10</f>
        <v>0.1</v>
      </c>
      <c r="J10" s="8">
        <f>G11*10</f>
        <v>10</v>
      </c>
      <c r="K10" s="37"/>
      <c r="L10" s="69"/>
      <c r="M10" s="2">
        <f>L11/100</f>
        <v>0.01</v>
      </c>
      <c r="N10" s="12">
        <f>L11/10</f>
        <v>0.1</v>
      </c>
      <c r="O10" s="8">
        <f>L11*10</f>
        <v>10</v>
      </c>
      <c r="P10" s="37"/>
    </row>
    <row r="11" spans="1:16" ht="23.1" customHeight="1">
      <c r="A11" s="35"/>
      <c r="B11" s="78">
        <v>1</v>
      </c>
      <c r="C11" s="31" t="str">
        <f>IF(C12=1,"DECAGRAMMO","DECAGRAMMI")</f>
        <v>DECAGRAMMI</v>
      </c>
      <c r="D11" s="32" t="str">
        <f>IF(D12=1,"ETTOGRAMMO","ETTOGRAMMI")</f>
        <v>ETTOGRAMMI</v>
      </c>
      <c r="E11" s="33" t="str">
        <f>IF(E12=1,"KILOGRAMMO","KILOGRAMMI")</f>
        <v>KILOGRAMMI</v>
      </c>
      <c r="F11" s="37"/>
      <c r="G11" s="78">
        <v>1</v>
      </c>
      <c r="H11" s="31" t="str">
        <f>IF(H12=1,"DECALITRO","DECALITRI")</f>
        <v>DECALITRI</v>
      </c>
      <c r="I11" s="32" t="str">
        <f>IF(I12=1,"ETTOLITRO","ETTOLITRI")</f>
        <v>ETTOLITRI</v>
      </c>
      <c r="J11" s="21"/>
      <c r="K11" s="37"/>
      <c r="L11" s="78">
        <v>1</v>
      </c>
      <c r="M11" s="31" t="str">
        <f>IF(M12=1,"DECAMETRO","DECAMETRI")</f>
        <v>DECAMETRI</v>
      </c>
      <c r="N11" s="32" t="str">
        <f>IF(N12=1,"ETTOMETRO","ETTOMETRI")</f>
        <v>ETTOMETRI</v>
      </c>
      <c r="O11" s="33" t="str">
        <f>IF(O12=1,"KILOMETRO","KILOMETRI")</f>
        <v>KILOMETRI</v>
      </c>
      <c r="P11" s="37"/>
    </row>
    <row r="12" spans="1:16" ht="23.1" customHeight="1" thickBot="1">
      <c r="A12" s="36"/>
      <c r="B12" s="79"/>
      <c r="C12" s="5">
        <f>B11/1000</f>
        <v>1E-3</v>
      </c>
      <c r="D12" s="6">
        <f>B11/10000</f>
        <v>1E-4</v>
      </c>
      <c r="E12" s="7">
        <f>B11/100000</f>
        <v>1.0000000000000001E-5</v>
      </c>
      <c r="F12" s="37"/>
      <c r="G12" s="79"/>
      <c r="H12" s="5">
        <f>G11/1000</f>
        <v>1E-3</v>
      </c>
      <c r="I12" s="6">
        <f>G11/10000</f>
        <v>1E-4</v>
      </c>
      <c r="J12" s="7"/>
      <c r="K12" s="37"/>
      <c r="L12" s="79"/>
      <c r="M12" s="5">
        <f>L11/1000</f>
        <v>1E-3</v>
      </c>
      <c r="N12" s="6">
        <f>L11/10000</f>
        <v>1E-4</v>
      </c>
      <c r="O12" s="7">
        <f>L11/100000</f>
        <v>1.0000000000000001E-5</v>
      </c>
      <c r="P12" s="37"/>
    </row>
    <row r="13" spans="1:16" ht="20.100000000000001" customHeight="1" thickBot="1">
      <c r="A13" s="36"/>
      <c r="B13" s="39"/>
      <c r="C13" s="40"/>
      <c r="D13" s="36"/>
      <c r="E13" s="36"/>
      <c r="F13" s="37"/>
      <c r="G13" s="39"/>
      <c r="H13" s="40"/>
      <c r="I13" s="36"/>
      <c r="J13" s="36"/>
      <c r="K13" s="37"/>
      <c r="L13" s="39"/>
      <c r="M13" s="40"/>
      <c r="N13" s="36"/>
      <c r="O13" s="36"/>
      <c r="P13" s="37"/>
    </row>
    <row r="14" spans="1:16" ht="23.1" customHeight="1">
      <c r="A14" s="35"/>
      <c r="B14" s="71" t="str">
        <f>IF(B16=1,"decigrammo","decigrammi")</f>
        <v>decigrammo</v>
      </c>
      <c r="C14" s="22" t="str">
        <f>IF(C15=1,"GRAMMO","GRAMMI")</f>
        <v>GRAMMI</v>
      </c>
      <c r="D14" s="25" t="str">
        <f>IF(D15=1,"centigrammo","centigrammi")</f>
        <v>centigrammi</v>
      </c>
      <c r="E14" s="24" t="str">
        <f>IF(E15=1,"milligrammo","milligrammi")</f>
        <v>milligrammi</v>
      </c>
      <c r="F14" s="37"/>
      <c r="G14" s="71" t="str">
        <f>IF(G16=1,"decilitro","decilitri")</f>
        <v>decilitro</v>
      </c>
      <c r="H14" s="26" t="str">
        <f>IF(H15=1,"LITRO","LITRI")</f>
        <v>LITRI</v>
      </c>
      <c r="I14" s="27" t="str">
        <f>IF(I15=1,"centilitro","centilitri")</f>
        <v>centilitri</v>
      </c>
      <c r="J14" s="28" t="str">
        <f>IF(J15=1,"millilitro","millilitri")</f>
        <v>millilitri</v>
      </c>
      <c r="K14" s="37"/>
      <c r="L14" s="71" t="str">
        <f>IF(L16=1,"decimetro","decimetri")</f>
        <v>decimetro</v>
      </c>
      <c r="M14" s="22" t="str">
        <f>IF(M15=1,"METRO","METRI")</f>
        <v>METRI</v>
      </c>
      <c r="N14" s="25" t="str">
        <f>IF(N15=1,"centimetro","centimetri")</f>
        <v>centimetri</v>
      </c>
      <c r="O14" s="24" t="str">
        <f>IF(O15=1,"millimetro","millimetri")</f>
        <v>millimetri</v>
      </c>
      <c r="P14" s="37"/>
    </row>
    <row r="15" spans="1:16" ht="23.1" customHeight="1">
      <c r="A15" s="35"/>
      <c r="B15" s="69"/>
      <c r="C15" s="2">
        <f>B16/10</f>
        <v>0.1</v>
      </c>
      <c r="D15" s="11">
        <f>B16*10</f>
        <v>10</v>
      </c>
      <c r="E15" s="8">
        <f>B16*100</f>
        <v>100</v>
      </c>
      <c r="F15" s="37"/>
      <c r="G15" s="69"/>
      <c r="H15" s="2">
        <f>G16/10</f>
        <v>0.1</v>
      </c>
      <c r="I15" s="11">
        <f>G16*10</f>
        <v>10</v>
      </c>
      <c r="J15" s="8">
        <f>G16*100</f>
        <v>100</v>
      </c>
      <c r="K15" s="37"/>
      <c r="L15" s="69"/>
      <c r="M15" s="2">
        <f>L16/10</f>
        <v>0.1</v>
      </c>
      <c r="N15" s="11">
        <f>L16*10</f>
        <v>10</v>
      </c>
      <c r="O15" s="8">
        <f>L16*100</f>
        <v>100</v>
      </c>
      <c r="P15" s="37"/>
    </row>
    <row r="16" spans="1:16" ht="23.1" customHeight="1">
      <c r="A16" s="35"/>
      <c r="B16" s="80">
        <v>1</v>
      </c>
      <c r="C16" s="31" t="str">
        <f>IF(C17=1,"DECAGRAMMO","DECAGRAMMI")</f>
        <v>DECAGRAMMI</v>
      </c>
      <c r="D16" s="32" t="str">
        <f>IF(D17=1,"ETTOGRAMMO","ETTOGRAMMI")</f>
        <v>ETTOGRAMMI</v>
      </c>
      <c r="E16" s="33" t="str">
        <f>IF(E17=1,"KILOGRAMMO","KILOGRAMMI")</f>
        <v>KILOGRAMMI</v>
      </c>
      <c r="F16" s="37"/>
      <c r="G16" s="80">
        <v>1</v>
      </c>
      <c r="H16" s="31" t="str">
        <f>IF(H17=1,"DECALITRO","DECALITRI")</f>
        <v>DECALITRI</v>
      </c>
      <c r="I16" s="32" t="str">
        <f>IF(I17=1,"ETTOLITRO","ETTOLITRI")</f>
        <v>ETTOLITRI</v>
      </c>
      <c r="J16" s="21"/>
      <c r="K16" s="37"/>
      <c r="L16" s="80">
        <v>1</v>
      </c>
      <c r="M16" s="31" t="str">
        <f>IF(M17=1,"DECAMETRO","DECAMETRI")</f>
        <v>DECAMETRI</v>
      </c>
      <c r="N16" s="32" t="str">
        <f>IF(N17=1,"ETTOMETRO","ETTOMETRI")</f>
        <v>ETTOMETRI</v>
      </c>
      <c r="O16" s="33" t="str">
        <f>IF(O17=1,"KILOMETRO","KILOMETRI")</f>
        <v>KILOMETRI</v>
      </c>
      <c r="P16" s="37"/>
    </row>
    <row r="17" spans="1:16" ht="23.1" customHeight="1" thickBot="1">
      <c r="A17" s="36"/>
      <c r="B17" s="79"/>
      <c r="C17" s="5">
        <f>B16/100</f>
        <v>0.01</v>
      </c>
      <c r="D17" s="6">
        <f>B16/1000</f>
        <v>1E-3</v>
      </c>
      <c r="E17" s="7">
        <f>B16/10000</f>
        <v>1E-4</v>
      </c>
      <c r="F17" s="37"/>
      <c r="G17" s="79"/>
      <c r="H17" s="5">
        <f>G16/100</f>
        <v>0.01</v>
      </c>
      <c r="I17" s="6">
        <f>G16/1000</f>
        <v>1E-3</v>
      </c>
      <c r="J17" s="7"/>
      <c r="K17" s="37"/>
      <c r="L17" s="79"/>
      <c r="M17" s="5">
        <f>L16/100</f>
        <v>0.01</v>
      </c>
      <c r="N17" s="6">
        <f>L16/1000</f>
        <v>1E-3</v>
      </c>
      <c r="O17" s="7">
        <f>L16/10000</f>
        <v>1E-4</v>
      </c>
      <c r="P17" s="37"/>
    </row>
    <row r="18" spans="1:16" ht="20.100000000000001" customHeight="1" thickBot="1">
      <c r="A18" s="36"/>
      <c r="B18" s="39"/>
      <c r="C18" s="40"/>
      <c r="D18" s="36"/>
      <c r="E18" s="36"/>
      <c r="F18" s="37"/>
      <c r="G18" s="39"/>
      <c r="H18" s="40"/>
      <c r="I18" s="36"/>
      <c r="J18" s="36"/>
      <c r="K18" s="37"/>
      <c r="L18" s="39"/>
      <c r="M18" s="40"/>
      <c r="N18" s="36"/>
      <c r="O18" s="36"/>
      <c r="P18" s="37"/>
    </row>
    <row r="19" spans="1:16" ht="23.1" customHeight="1">
      <c r="A19" s="35"/>
      <c r="B19" s="72" t="str">
        <f>IF(B21=1,"GRAMMO","GRAMMI")</f>
        <v>GRAMMO</v>
      </c>
      <c r="C19" s="23" t="str">
        <f>IF(C20=1,"decigrammo","decigrammi")</f>
        <v>decigrammi</v>
      </c>
      <c r="D19" s="25" t="str">
        <f>IF(D20=1,"centigrammo","centigrammi")</f>
        <v>centigrammi</v>
      </c>
      <c r="E19" s="24" t="str">
        <f>IF(E20=1,"milligrammo","milligrammi")</f>
        <v>milligrammi</v>
      </c>
      <c r="F19" s="37"/>
      <c r="G19" s="72" t="str">
        <f>IF(G21=1,"LITRO","LITRI")</f>
        <v>LITRO</v>
      </c>
      <c r="H19" s="23" t="str">
        <f>IF(H20=1,"decilitro","decilitri")</f>
        <v>decilitri</v>
      </c>
      <c r="I19" s="27" t="str">
        <f>IF(I20=1,"centilitro","centilitri")</f>
        <v>centilitri</v>
      </c>
      <c r="J19" s="28" t="str">
        <f>IF(J20=1,"millilitro","millilitri")</f>
        <v>millilitri</v>
      </c>
      <c r="K19" s="37"/>
      <c r="L19" s="72" t="str">
        <f>IF(L21=1,"METRO","METRI")</f>
        <v>METRO</v>
      </c>
      <c r="M19" s="29" t="str">
        <f>IF(M20=1,"decimetro","decimetri")</f>
        <v>decimetri</v>
      </c>
      <c r="N19" s="25" t="str">
        <f>IF(N20=1,"centimetro","centimetri")</f>
        <v>centimetri</v>
      </c>
      <c r="O19" s="24" t="str">
        <f>IF(O20=1,"millimetro","millimetri")</f>
        <v>millimetri</v>
      </c>
      <c r="P19" s="37"/>
    </row>
    <row r="20" spans="1:16" ht="23.1" customHeight="1">
      <c r="A20" s="35"/>
      <c r="B20" s="69"/>
      <c r="C20" s="10">
        <f>B21*10</f>
        <v>10</v>
      </c>
      <c r="D20" s="11">
        <f>B21*100</f>
        <v>100</v>
      </c>
      <c r="E20" s="8">
        <f>B21*1000</f>
        <v>1000</v>
      </c>
      <c r="F20" s="37"/>
      <c r="G20" s="69"/>
      <c r="H20" s="10">
        <f>G21*10</f>
        <v>10</v>
      </c>
      <c r="I20" s="11">
        <f>G21*100</f>
        <v>100</v>
      </c>
      <c r="J20" s="8">
        <f>G21*1000</f>
        <v>1000</v>
      </c>
      <c r="K20" s="37"/>
      <c r="L20" s="69"/>
      <c r="M20" s="10">
        <f>L21*10</f>
        <v>10</v>
      </c>
      <c r="N20" s="11">
        <f>L21*100</f>
        <v>100</v>
      </c>
      <c r="O20" s="8">
        <f>L21*1000</f>
        <v>1000</v>
      </c>
      <c r="P20" s="37"/>
    </row>
    <row r="21" spans="1:16" ht="23.1" customHeight="1">
      <c r="A21" s="35"/>
      <c r="B21" s="81">
        <v>1</v>
      </c>
      <c r="C21" s="31" t="str">
        <f>IF(C22=1,"DECAGRAMMO","DECAGRAMMI")</f>
        <v>DECAGRAMMI</v>
      </c>
      <c r="D21" s="32" t="str">
        <f>IF(D22=1,"ETTOGRAMMO","ETTOGRAMMI")</f>
        <v>ETTOGRAMMI</v>
      </c>
      <c r="E21" s="33" t="str">
        <f>IF(E22=1,"KILOGRAMMO","KILOGRAMMI")</f>
        <v>KILOGRAMMI</v>
      </c>
      <c r="F21" s="37"/>
      <c r="G21" s="81">
        <v>1</v>
      </c>
      <c r="H21" s="31" t="str">
        <f>IF(H22=1,"DECALITRO","DECALITRI")</f>
        <v>DECALITRI</v>
      </c>
      <c r="I21" s="32" t="str">
        <f>IF(I22=1,"ETTOLITRO","ETTOLITRI")</f>
        <v>ETTOLITRI</v>
      </c>
      <c r="J21" s="21"/>
      <c r="K21" s="37"/>
      <c r="L21" s="81">
        <v>1</v>
      </c>
      <c r="M21" s="31" t="str">
        <f>IF(M22=1,"DECAMETRO","DECAMETRI")</f>
        <v>DECAMETRI</v>
      </c>
      <c r="N21" s="32" t="str">
        <f>IF(N22=1,"ETTOMETRO","ETTOMETRI")</f>
        <v>ETTOMETRI</v>
      </c>
      <c r="O21" s="33" t="str">
        <f>IF(O22=1,"KILOMETRO","KILOMETRI")</f>
        <v>KILOMETRI</v>
      </c>
      <c r="P21" s="37"/>
    </row>
    <row r="22" spans="1:16" ht="23.1" customHeight="1" thickBot="1">
      <c r="A22" s="36"/>
      <c r="B22" s="79"/>
      <c r="C22" s="5">
        <f>B21/10</f>
        <v>0.1</v>
      </c>
      <c r="D22" s="6">
        <f>B21/100</f>
        <v>0.01</v>
      </c>
      <c r="E22" s="7">
        <f>B21/1000</f>
        <v>1E-3</v>
      </c>
      <c r="F22" s="37"/>
      <c r="G22" s="79"/>
      <c r="H22" s="5">
        <f>G21/10</f>
        <v>0.1</v>
      </c>
      <c r="I22" s="6">
        <f>G21/100</f>
        <v>0.01</v>
      </c>
      <c r="J22" s="7"/>
      <c r="K22" s="37"/>
      <c r="L22" s="79"/>
      <c r="M22" s="5">
        <f>L21/10</f>
        <v>0.1</v>
      </c>
      <c r="N22" s="6">
        <f>L21/100</f>
        <v>0.01</v>
      </c>
      <c r="O22" s="7">
        <f>L21/1000</f>
        <v>1E-3</v>
      </c>
      <c r="P22" s="37"/>
    </row>
    <row r="23" spans="1:16" ht="20.100000000000001" customHeight="1" thickBot="1">
      <c r="A23" s="36"/>
      <c r="B23" s="36"/>
      <c r="C23" s="36"/>
      <c r="D23" s="36"/>
      <c r="E23" s="36"/>
      <c r="F23" s="37"/>
      <c r="G23" s="36"/>
      <c r="H23" s="36"/>
      <c r="I23" s="36"/>
      <c r="J23" s="36"/>
      <c r="K23" s="37"/>
      <c r="L23" s="36"/>
      <c r="M23" s="36"/>
      <c r="N23" s="36"/>
      <c r="O23" s="36"/>
      <c r="P23" s="37"/>
    </row>
    <row r="24" spans="1:16" ht="23.1" customHeight="1">
      <c r="A24" s="35"/>
      <c r="B24" s="67" t="str">
        <f>IF(B26=1,"DECAGRAMMO","DECAGRAMMI")</f>
        <v>DECAGRAMMO</v>
      </c>
      <c r="C24" s="23" t="str">
        <f>IF(C25=1,"decigrammo","decigrammi")</f>
        <v>decigrammi</v>
      </c>
      <c r="D24" s="25" t="str">
        <f>IF(D25=1,"centigrammo","centigrammi")</f>
        <v>centigrammi</v>
      </c>
      <c r="E24" s="24" t="str">
        <f>IF(E25=1,"milligrammo","milligrammi")</f>
        <v>milligrammi</v>
      </c>
      <c r="F24" s="37"/>
      <c r="G24" s="67" t="str">
        <f>IF(G26=1,"DECALITRO","DECALITRI")</f>
        <v>DECALITRO</v>
      </c>
      <c r="H24" s="23" t="str">
        <f>IF(H25=1,"decilitro","decilitri")</f>
        <v>decilitri</v>
      </c>
      <c r="I24" s="27" t="str">
        <f>IF(I25=1,"centilitro","centilitri")</f>
        <v>centilitri</v>
      </c>
      <c r="J24" s="28" t="str">
        <f>IF(J25=1,"millilitro","millilitri")</f>
        <v>millilitri</v>
      </c>
      <c r="K24" s="37"/>
      <c r="L24" s="67" t="str">
        <f>IF(L26=1,"DECAMETRO","DECAMETRI")</f>
        <v>DECAMETRO</v>
      </c>
      <c r="M24" s="23" t="str">
        <f>IF(M25=1,"decimetro","decimetri")</f>
        <v>decimetri</v>
      </c>
      <c r="N24" s="27" t="str">
        <f>IF(N25=1,"centimetro","centimetri")</f>
        <v>centimetri</v>
      </c>
      <c r="O24" s="28" t="str">
        <f>IF(O25=1,"millimetro","millimetri")</f>
        <v>millimetri</v>
      </c>
      <c r="P24" s="37"/>
    </row>
    <row r="25" spans="1:16" ht="23.1" customHeight="1">
      <c r="A25" s="35"/>
      <c r="B25" s="66"/>
      <c r="C25" s="12">
        <f>B26*100</f>
        <v>100</v>
      </c>
      <c r="D25" s="11">
        <f>B26*1000</f>
        <v>1000</v>
      </c>
      <c r="E25" s="20">
        <f>B26*10000</f>
        <v>10000</v>
      </c>
      <c r="F25" s="37"/>
      <c r="G25" s="66"/>
      <c r="H25" s="12">
        <f>G26*100</f>
        <v>100</v>
      </c>
      <c r="I25" s="11">
        <f>G26*1000</f>
        <v>1000</v>
      </c>
      <c r="J25" s="20">
        <f>G26*10000</f>
        <v>10000</v>
      </c>
      <c r="K25" s="37"/>
      <c r="L25" s="64"/>
      <c r="M25" s="12">
        <f>L26*100</f>
        <v>100</v>
      </c>
      <c r="N25" s="13">
        <f>L26*1000</f>
        <v>1000</v>
      </c>
      <c r="O25" s="20">
        <f>L26*10000</f>
        <v>10000</v>
      </c>
      <c r="P25" s="37"/>
    </row>
    <row r="26" spans="1:16" ht="23.1" customHeight="1">
      <c r="A26" s="35"/>
      <c r="B26" s="82">
        <v>1</v>
      </c>
      <c r="C26" s="30" t="str">
        <f>IF(C27=1,"GRAMMO","GRAMMI")</f>
        <v>GRAMMI</v>
      </c>
      <c r="D26" s="32" t="str">
        <f>IF(D27=1,"ETTOGRAMMO","ETTOGRAMMI")</f>
        <v>ETTOGRAMMI</v>
      </c>
      <c r="E26" s="33" t="str">
        <f>IF(E27=1,"KILOGRAMMO","KILOGRAMMI")</f>
        <v>KILOGRAMMI</v>
      </c>
      <c r="F26" s="37"/>
      <c r="G26" s="82">
        <v>1</v>
      </c>
      <c r="H26" s="30" t="str">
        <f>IF(H27=1,"LITRO","LITRI")</f>
        <v>LITRI</v>
      </c>
      <c r="I26" s="32" t="str">
        <f>IF(I27=1,"ETTOLITRO","ETTOLITRI")</f>
        <v>ETTOLITRI</v>
      </c>
      <c r="J26" s="21"/>
      <c r="K26" s="37"/>
      <c r="L26" s="82">
        <v>1</v>
      </c>
      <c r="M26" s="30" t="str">
        <f>IF(M27=1,"METRO","METRI")</f>
        <v>METRI</v>
      </c>
      <c r="N26" s="32" t="str">
        <f>IF(N27=1,"ETTOMETRO","ETTOMETRI")</f>
        <v>ETTOMETRI</v>
      </c>
      <c r="O26" s="33" t="str">
        <f>IF(O27=1,"KILOMETRO","KILOMETRI")</f>
        <v>KILOMETRI</v>
      </c>
      <c r="P26" s="37"/>
    </row>
    <row r="27" spans="1:16" ht="23.1" customHeight="1" thickBot="1">
      <c r="A27" s="36"/>
      <c r="B27" s="83"/>
      <c r="C27" s="15">
        <f>B26*10</f>
        <v>10</v>
      </c>
      <c r="D27" s="6">
        <f>B26/10</f>
        <v>0.1</v>
      </c>
      <c r="E27" s="7">
        <f>B26/100</f>
        <v>0.01</v>
      </c>
      <c r="F27" s="37"/>
      <c r="G27" s="83"/>
      <c r="H27" s="15">
        <f>G26*10</f>
        <v>10</v>
      </c>
      <c r="I27" s="6">
        <f>G26/10</f>
        <v>0.1</v>
      </c>
      <c r="J27" s="7"/>
      <c r="K27" s="37"/>
      <c r="L27" s="83"/>
      <c r="M27" s="15">
        <f>L26*10</f>
        <v>10</v>
      </c>
      <c r="N27" s="6">
        <f>L26/10</f>
        <v>0.1</v>
      </c>
      <c r="O27" s="7">
        <f>L26/100</f>
        <v>0.01</v>
      </c>
      <c r="P27" s="37"/>
    </row>
    <row r="28" spans="1:16" ht="20.100000000000001" customHeight="1" thickBot="1">
      <c r="A28" s="36"/>
      <c r="B28" s="36"/>
      <c r="C28" s="36"/>
      <c r="D28" s="36"/>
      <c r="E28" s="36"/>
      <c r="F28" s="37"/>
      <c r="G28" s="36"/>
      <c r="H28" s="36"/>
      <c r="I28" s="36"/>
      <c r="J28" s="36"/>
      <c r="K28" s="37"/>
      <c r="L28" s="36"/>
      <c r="M28" s="36"/>
      <c r="N28" s="36"/>
      <c r="O28" s="36"/>
      <c r="P28" s="37"/>
    </row>
    <row r="29" spans="1:16" ht="23.1" customHeight="1">
      <c r="A29" s="35"/>
      <c r="B29" s="65" t="str">
        <f>IF(B31=1,"ETTOGRAMMO","ETTOGRAMMI")</f>
        <v>ETTOGRAMMO</v>
      </c>
      <c r="C29" s="23" t="str">
        <f>IF(C30=1,"decigrammo","decigrammi")</f>
        <v>decigrammi</v>
      </c>
      <c r="D29" s="25" t="str">
        <f>IF(D30=1,"centigrammo","centigrammi")</f>
        <v>centigrammi</v>
      </c>
      <c r="E29" s="24" t="str">
        <f>IF(E30=1,"milligrammo","milligrammi")</f>
        <v>milligrammi</v>
      </c>
      <c r="F29" s="37"/>
      <c r="G29" s="65" t="str">
        <f>IF(G31=1,"ETTOLITRO","ETTOLITRI")</f>
        <v>ETTOLITRO</v>
      </c>
      <c r="H29" s="23" t="str">
        <f>IF(H30=1,"decilitro","decilitri")</f>
        <v>decilitri</v>
      </c>
      <c r="I29" s="27" t="str">
        <f>IF(I30=1,"centilitro","centilitri")</f>
        <v>centilitri</v>
      </c>
      <c r="J29" s="28" t="str">
        <f>IF(J30=1,"millilitro","millilitri")</f>
        <v>millilitri</v>
      </c>
      <c r="K29" s="37"/>
      <c r="L29" s="65" t="str">
        <f>IF(L31=1,"ETTOMETRO","ETTOMETRI")</f>
        <v>ETTOMETRO</v>
      </c>
      <c r="M29" s="23" t="str">
        <f>IF(M30=1,"decimetro","decimetri")</f>
        <v>decimetri</v>
      </c>
      <c r="N29" s="27" t="str">
        <f>IF(N30=1,"centimetro","centimetri")</f>
        <v>centimetri</v>
      </c>
      <c r="O29" s="28" t="str">
        <f>IF(O30=1,"millimetro","millimetri")</f>
        <v>millimetri</v>
      </c>
      <c r="P29" s="37"/>
    </row>
    <row r="30" spans="1:16" ht="23.1" customHeight="1">
      <c r="A30" s="35"/>
      <c r="B30" s="66"/>
      <c r="C30" s="3">
        <f>B31*1000</f>
        <v>1000</v>
      </c>
      <c r="D30" s="9">
        <f>B31*10000</f>
        <v>10000</v>
      </c>
      <c r="E30" s="14">
        <f>B31*100000</f>
        <v>100000</v>
      </c>
      <c r="F30" s="37"/>
      <c r="G30" s="66"/>
      <c r="H30" s="3">
        <f>G31*1000</f>
        <v>1000</v>
      </c>
      <c r="I30" s="9">
        <f>G31*10000</f>
        <v>10000</v>
      </c>
      <c r="J30" s="14">
        <f>G31*100000</f>
        <v>100000</v>
      </c>
      <c r="K30" s="37"/>
      <c r="L30" s="64"/>
      <c r="M30" s="3">
        <f>L31*1000</f>
        <v>1000</v>
      </c>
      <c r="N30" s="19">
        <f>L31*10000</f>
        <v>10000</v>
      </c>
      <c r="O30" s="14">
        <f>L31*100000</f>
        <v>100000</v>
      </c>
      <c r="P30" s="37"/>
    </row>
    <row r="31" spans="1:16" ht="23.1" customHeight="1">
      <c r="A31" s="35"/>
      <c r="B31" s="84">
        <v>1</v>
      </c>
      <c r="C31" s="30" t="str">
        <f>IF(C32=1,"GRAMMO","GRAMMI")</f>
        <v>GRAMMI</v>
      </c>
      <c r="D31" s="31" t="str">
        <f>IF(D32=1,"DECAGRAMMO","DECAGRAMMI")</f>
        <v>DECAGRAMMI</v>
      </c>
      <c r="E31" s="34" t="str">
        <f>IF(E32=1,"KILOGRAMMO","KILOGRAMMI")</f>
        <v>KILOGRAMMI</v>
      </c>
      <c r="F31" s="37"/>
      <c r="G31" s="84">
        <v>1</v>
      </c>
      <c r="H31" s="30" t="str">
        <f>IF(H32=1,"LITRO","LITRI")</f>
        <v>LITRI</v>
      </c>
      <c r="I31" s="31" t="str">
        <f>IF(I32=1,"DECALITRO","DECALITRI")</f>
        <v>DECALITRI</v>
      </c>
      <c r="J31" s="17"/>
      <c r="K31" s="37"/>
      <c r="L31" s="84">
        <v>1</v>
      </c>
      <c r="M31" s="30" t="str">
        <f>IF(M32=1,"METRO","METRI")</f>
        <v>METRI</v>
      </c>
      <c r="N31" s="31" t="str">
        <f>IF(N32=1,"DECAMETRO","DECAMETRI")</f>
        <v>DECAMETRI</v>
      </c>
      <c r="O31" s="34" t="str">
        <f>IF(O32=1,"KILOMETRO","KILOMETRI")</f>
        <v>KILOMETRI</v>
      </c>
      <c r="P31" s="37"/>
    </row>
    <row r="32" spans="1:16" ht="23.1" customHeight="1" thickBot="1">
      <c r="A32" s="36"/>
      <c r="B32" s="85"/>
      <c r="C32" s="15">
        <f>B31*100</f>
        <v>100</v>
      </c>
      <c r="D32" s="5">
        <f>B26*10</f>
        <v>10</v>
      </c>
      <c r="E32" s="18">
        <f>B31/10</f>
        <v>0.1</v>
      </c>
      <c r="F32" s="37"/>
      <c r="G32" s="85"/>
      <c r="H32" s="15">
        <f>G31*100</f>
        <v>100</v>
      </c>
      <c r="I32" s="5">
        <f>G31*10</f>
        <v>10</v>
      </c>
      <c r="J32" s="18"/>
      <c r="K32" s="37"/>
      <c r="L32" s="85"/>
      <c r="M32" s="15">
        <f>L31*100</f>
        <v>100</v>
      </c>
      <c r="N32" s="5">
        <f>L26*10</f>
        <v>10</v>
      </c>
      <c r="O32" s="18">
        <f>L31/10</f>
        <v>0.1</v>
      </c>
      <c r="P32" s="37"/>
    </row>
    <row r="33" spans="1:16" ht="20.100000000000001" customHeight="1" thickBot="1">
      <c r="A33" s="36"/>
      <c r="B33" s="36"/>
      <c r="C33" s="36"/>
      <c r="D33" s="36"/>
      <c r="E33" s="36"/>
      <c r="F33" s="37"/>
      <c r="G33" s="50"/>
      <c r="H33" s="36"/>
      <c r="I33" s="36"/>
      <c r="J33" s="36"/>
      <c r="K33" s="37"/>
      <c r="L33" s="36"/>
      <c r="M33" s="36"/>
      <c r="N33" s="36"/>
      <c r="O33" s="36"/>
      <c r="P33" s="37"/>
    </row>
    <row r="34" spans="1:16" ht="23.1" customHeight="1">
      <c r="A34" s="35"/>
      <c r="B34" s="63" t="str">
        <f>IF(B36=1,"KILOGRAMMO","KILOGRAMMI")</f>
        <v>KILOGRAMMO</v>
      </c>
      <c r="C34" s="23" t="str">
        <f>IF(C35=1,"decigrammo","decigrammi")</f>
        <v>decigrammi</v>
      </c>
      <c r="D34" s="25" t="str">
        <f>IF(D35=1,"centigrammo","centigrammi")</f>
        <v>centigrammi</v>
      </c>
      <c r="E34" s="24" t="str">
        <f>IF(E35=1,"milligrammo","milligrammi")</f>
        <v>milligrammi</v>
      </c>
      <c r="F34" s="37"/>
      <c r="G34" s="51"/>
      <c r="H34" s="41"/>
      <c r="I34" s="42"/>
      <c r="J34" s="42"/>
      <c r="K34" s="37"/>
      <c r="L34" s="63" t="str">
        <f>IF(L36=1,"KILOMETRO","KILOMETRI")</f>
        <v>KILOMETRO</v>
      </c>
      <c r="M34" s="23" t="str">
        <f>IF(M35=1,"decimetro","decimetri")</f>
        <v>decimetri</v>
      </c>
      <c r="N34" s="27" t="str">
        <f>IF(N35=1,"centimetro","centimetri")</f>
        <v>centimetri</v>
      </c>
      <c r="O34" s="28" t="str">
        <f>IF(O35=1,"millimetro","millimetri")</f>
        <v>millimetri</v>
      </c>
      <c r="P34" s="37"/>
    </row>
    <row r="35" spans="1:16" ht="23.1" customHeight="1">
      <c r="A35" s="35"/>
      <c r="B35" s="64"/>
      <c r="C35" s="12">
        <f>B36*10000</f>
        <v>10000</v>
      </c>
      <c r="D35" s="13">
        <f>B36*100000</f>
        <v>100000</v>
      </c>
      <c r="E35" s="20">
        <f>B36*1000000</f>
        <v>1000000</v>
      </c>
      <c r="F35" s="37"/>
      <c r="G35" s="52"/>
      <c r="H35" s="43"/>
      <c r="I35" s="44"/>
      <c r="J35" s="45"/>
      <c r="K35" s="37"/>
      <c r="L35" s="64"/>
      <c r="M35" s="12">
        <f>L36*10000</f>
        <v>10000</v>
      </c>
      <c r="N35" s="13">
        <f>L36*100000</f>
        <v>100000</v>
      </c>
      <c r="O35" s="20">
        <f>L36*1000000</f>
        <v>1000000</v>
      </c>
      <c r="P35" s="37"/>
    </row>
    <row r="36" spans="1:16" ht="23.1" customHeight="1">
      <c r="A36" s="35"/>
      <c r="B36" s="86">
        <v>1</v>
      </c>
      <c r="C36" s="30" t="str">
        <f>IF(C37=1,"GRAMMO","GRAMMI")</f>
        <v>GRAMMI</v>
      </c>
      <c r="D36" s="31" t="str">
        <f>IF(D37=1,"DECAGRAMMO","DECAGRAMMI")</f>
        <v>DECAGRAMMI</v>
      </c>
      <c r="E36" s="34" t="str">
        <f>IF(E37=1,"ETTOGRAMMO","ETTOGRAMMI")</f>
        <v>ETTOGRAMMI</v>
      </c>
      <c r="F36" s="37"/>
      <c r="G36" s="53"/>
      <c r="H36" s="46"/>
      <c r="I36" s="42"/>
      <c r="J36" s="42"/>
      <c r="K36" s="37"/>
      <c r="L36" s="86">
        <v>1</v>
      </c>
      <c r="M36" s="30" t="str">
        <f>IF(M37=1,"METRO","METRI")</f>
        <v>METRI</v>
      </c>
      <c r="N36" s="31" t="str">
        <f>IF(N37=1,"DECAMETRO","DECAMETRI")</f>
        <v>DECAMETRI</v>
      </c>
      <c r="O36" s="34" t="str">
        <f>IF(O37=1,"ETTOMETRO","ETTOMETRI")</f>
        <v>ETTOMETRI</v>
      </c>
      <c r="P36" s="37"/>
    </row>
    <row r="37" spans="1:16" ht="23.1" customHeight="1" thickBot="1">
      <c r="A37" s="36"/>
      <c r="B37" s="87"/>
      <c r="C37" s="15">
        <f>B36*1000</f>
        <v>1000</v>
      </c>
      <c r="D37" s="5">
        <f>B36*100</f>
        <v>100</v>
      </c>
      <c r="E37" s="16">
        <f>B36*10</f>
        <v>10</v>
      </c>
      <c r="F37" s="37"/>
      <c r="G37" s="54"/>
      <c r="H37" s="47"/>
      <c r="I37" s="48"/>
      <c r="J37" s="49"/>
      <c r="K37" s="37"/>
      <c r="L37" s="87"/>
      <c r="M37" s="15">
        <f>L36*1000</f>
        <v>1000</v>
      </c>
      <c r="N37" s="5">
        <f>L36*100</f>
        <v>100</v>
      </c>
      <c r="O37" s="16">
        <f>L36*10</f>
        <v>10</v>
      </c>
      <c r="P37" s="37"/>
    </row>
    <row r="38" spans="1:16">
      <c r="A38" s="37"/>
      <c r="B38" s="37"/>
      <c r="C38" s="37"/>
      <c r="D38" s="37"/>
      <c r="E38" s="37"/>
      <c r="F38" s="37"/>
      <c r="G38" s="53"/>
      <c r="H38" s="37"/>
      <c r="I38" s="37"/>
      <c r="J38" s="37"/>
      <c r="K38" s="37"/>
      <c r="L38" s="37"/>
      <c r="M38" s="37"/>
      <c r="N38" s="37"/>
      <c r="O38" s="37"/>
      <c r="P38" s="37"/>
    </row>
    <row r="39" spans="1:16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</sheetData>
  <sheetProtection sheet="1" objects="1" scenarios="1" selectLockedCells="1"/>
  <mergeCells count="41">
    <mergeCell ref="D2:M2"/>
    <mergeCell ref="L19:L20"/>
    <mergeCell ref="L24:L25"/>
    <mergeCell ref="G4:G5"/>
    <mergeCell ref="L9:L10"/>
    <mergeCell ref="G9:G10"/>
    <mergeCell ref="L11:L12"/>
    <mergeCell ref="L6:L7"/>
    <mergeCell ref="L16:L17"/>
    <mergeCell ref="L4:L5"/>
    <mergeCell ref="L14:L15"/>
    <mergeCell ref="L36:L37"/>
    <mergeCell ref="L34:L35"/>
    <mergeCell ref="L26:L27"/>
    <mergeCell ref="L21:L22"/>
    <mergeCell ref="L31:L32"/>
    <mergeCell ref="L29:L30"/>
    <mergeCell ref="B4:B5"/>
    <mergeCell ref="B9:B10"/>
    <mergeCell ref="B6:B7"/>
    <mergeCell ref="G14:G15"/>
    <mergeCell ref="B19:B20"/>
    <mergeCell ref="G19:G20"/>
    <mergeCell ref="B16:B17"/>
    <mergeCell ref="B11:B12"/>
    <mergeCell ref="B14:B15"/>
    <mergeCell ref="B34:B35"/>
    <mergeCell ref="B36:B37"/>
    <mergeCell ref="G6:G7"/>
    <mergeCell ref="G11:G12"/>
    <mergeCell ref="G16:G17"/>
    <mergeCell ref="G31:G32"/>
    <mergeCell ref="G21:G22"/>
    <mergeCell ref="G26:G27"/>
    <mergeCell ref="G29:G30"/>
    <mergeCell ref="G24:G25"/>
    <mergeCell ref="B21:B22"/>
    <mergeCell ref="B26:B27"/>
    <mergeCell ref="B24:B25"/>
    <mergeCell ref="B31:B32"/>
    <mergeCell ref="B29:B30"/>
  </mergeCells>
  <phoneticPr fontId="0" type="noConversion"/>
  <pageMargins left="0.59055118110236227" right="0" top="0.39370078740157483" bottom="0" header="0.51181102362204722" footer="0.51181102362204722"/>
  <pageSetup paperSize="9" scale="7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LEGGIMI</vt:lpstr>
      <vt:lpstr>Unità di Misura</vt:lpstr>
    </vt:vector>
  </TitlesOfParts>
  <Company>Genius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Cad4</dc:creator>
  <cp:lastModifiedBy>Maria</cp:lastModifiedBy>
  <cp:lastPrinted>2011-03-28T14:53:43Z</cp:lastPrinted>
  <dcterms:created xsi:type="dcterms:W3CDTF">2004-07-12T08:48:03Z</dcterms:created>
  <dcterms:modified xsi:type="dcterms:W3CDTF">2016-09-24T09:46:34Z</dcterms:modified>
</cp:coreProperties>
</file>